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 activeTab="4"/>
  </bookViews>
  <sheets>
    <sheet name="1_vjezba" sheetId="4" r:id="rId1"/>
    <sheet name="1_vjezba_rjesenja" sheetId="1" r:id="rId2"/>
    <sheet name="2_vjezba" sheetId="2" r:id="rId3"/>
    <sheet name="grafikoni" sheetId="3" r:id="rId4"/>
    <sheet name="3_vjezba_grafikoni" sheetId="6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F9" i="6"/>
  <c r="E9"/>
  <c r="D9"/>
  <c r="C9"/>
  <c r="G9" s="1"/>
  <c r="G8"/>
  <c r="G7"/>
  <c r="G6"/>
  <c r="G5"/>
  <c r="G4"/>
  <c r="J10" i="1" l="1"/>
  <c r="J8"/>
  <c r="J9" s="1"/>
  <c r="J7"/>
  <c r="J6"/>
  <c r="J5"/>
  <c r="J4"/>
  <c r="J11" l="1"/>
</calcChain>
</file>

<file path=xl/sharedStrings.xml><?xml version="1.0" encoding="utf-8"?>
<sst xmlns="http://schemas.openxmlformats.org/spreadsheetml/2006/main" count="142" uniqueCount="104">
  <si>
    <t>ODJEĆA</t>
  </si>
  <si>
    <t>Artikl</t>
  </si>
  <si>
    <t>Cijena</t>
  </si>
  <si>
    <t>Majica</t>
  </si>
  <si>
    <t>Hlače</t>
  </si>
  <si>
    <t>Prosječna cijena svih artikala skupljih od 50 kn:</t>
  </si>
  <si>
    <t>Zbroj svih cijena artikala jeftinijih od 80 kn:</t>
  </si>
  <si>
    <t>Potkošulja</t>
  </si>
  <si>
    <t>Broj artikala s cijenom manjom od 50 kn:</t>
  </si>
  <si>
    <t>Košulja</t>
  </si>
  <si>
    <t>Prosječna cijena svih artikala jeftinijih od 100 kn:</t>
  </si>
  <si>
    <t>Prosječna cijena svih artikala:</t>
  </si>
  <si>
    <t>Šos</t>
  </si>
  <si>
    <t>Zbroj cijena svih artikala koji su jeftiniji od prosječne cijene svih artikala:</t>
  </si>
  <si>
    <t>Haljina</t>
  </si>
  <si>
    <t>Minimalna cijena:</t>
  </si>
  <si>
    <t>Postotak artikala jeftinijih od prosječne cijene:</t>
  </si>
  <si>
    <t>Odijelo</t>
  </si>
  <si>
    <t>=AVERAGEIF(B3:B14;"&gt;50")</t>
  </si>
  <si>
    <t>=SUMIF(B3:B14;"&lt;80")</t>
  </si>
  <si>
    <t>=COUNTIF(B3:B14;"&lt;50")</t>
  </si>
  <si>
    <t>=AVERAGEIF(B3:B14;"&lt;100")</t>
  </si>
  <si>
    <t>=AVERAGE(B3:B14)</t>
  </si>
  <si>
    <t>=SUMIF(B3:B14;"&lt;"&amp;J8)</t>
  </si>
  <si>
    <t>=MIN(B3:B14)</t>
  </si>
  <si>
    <t>=COUNTIF(B3:B14;"&lt;"&amp;J8)/COUNT(B3:B14)</t>
  </si>
  <si>
    <t>Popuni prazne ćelije formulama i izračunaj:</t>
  </si>
  <si>
    <t>Rezervacija karata kroz mjesece</t>
  </si>
  <si>
    <t>Mjesto</t>
  </si>
  <si>
    <t>Siječanj</t>
  </si>
  <si>
    <t>Veljača</t>
  </si>
  <si>
    <t>Ožujak</t>
  </si>
  <si>
    <t>Travanj</t>
  </si>
  <si>
    <t>Svibanj</t>
  </si>
  <si>
    <t>ukupno za svaki NP</t>
  </si>
  <si>
    <t>prosječno za svaki NP</t>
  </si>
  <si>
    <t>cijena</t>
  </si>
  <si>
    <t>cijena +PDV (pdv je 22%)</t>
  </si>
  <si>
    <t>analiza</t>
  </si>
  <si>
    <t>NP Brijuni</t>
  </si>
  <si>
    <t>NP Paklenica</t>
  </si>
  <si>
    <t>NP Krka</t>
  </si>
  <si>
    <t>NP Plitvice</t>
  </si>
  <si>
    <t>NP Kornati</t>
  </si>
  <si>
    <t>NP Sjeverni Velebit</t>
  </si>
  <si>
    <t>NP Risnjak</t>
  </si>
  <si>
    <t>NP Mljet</t>
  </si>
  <si>
    <t>ukupno za svaki mjesec</t>
  </si>
  <si>
    <t>najmanja ukupna prodaja po NP</t>
  </si>
  <si>
    <t>najveća ukupna prodaja po NP</t>
  </si>
  <si>
    <t>prosječno prodano karata za NP Krku</t>
  </si>
  <si>
    <t>broj prodanih karata za siječanj za sve NP, ali veći od 25</t>
  </si>
  <si>
    <t>suma svih prodanih karata za svibanj čija je prodaja kroz svibanj veća od 120 komada</t>
  </si>
  <si>
    <t xml:space="preserve"> U stupcu analiza ispišite "dobra prodaja" ako je ukupno kroz mjesec  prodano više od 450 karata, u protivnom ispišite "loša prodaja".</t>
  </si>
  <si>
    <t>Koristiti rezultat dobiven u ćeliji J8 (prosjek).</t>
  </si>
  <si>
    <t>IZRADA GRAFIKONA</t>
  </si>
  <si>
    <t>dob
sadržaj</t>
  </si>
  <si>
    <t>do 
15 god.</t>
  </si>
  <si>
    <t>do 
25 god.</t>
  </si>
  <si>
    <t>do 
35 god.</t>
  </si>
  <si>
    <t>do 
45 god.</t>
  </si>
  <si>
    <t xml:space="preserve">
</t>
  </si>
  <si>
    <t>zabava</t>
  </si>
  <si>
    <t>1. OZNAČITI PODATKE UNUTAR TABLICE KOJE ŽELITE PRIKAZATI GRAFIKONOM</t>
  </si>
  <si>
    <t xml:space="preserve">shopping </t>
  </si>
  <si>
    <t>2. UMETANJE - GRAFIKON</t>
  </si>
  <si>
    <t>turizam</t>
  </si>
  <si>
    <t>1.KORAK - ODABIR VRSTE GRAFIKONA</t>
  </si>
  <si>
    <t>znanost</t>
  </si>
  <si>
    <t>2.KORAK - PRIKAZ PODATAKA PO STUPCIMA ILI RECIMA</t>
  </si>
  <si>
    <t>računala</t>
  </si>
  <si>
    <t>3.KORAK - OBLIKOVANJE GRAFIKONA - NASLOV, LEGENDA…</t>
  </si>
  <si>
    <t>ostalo</t>
  </si>
  <si>
    <t>4.KORAK - SPREMANJE GRAFA NA ISTI ILI DRUGI RADNI LIST</t>
  </si>
  <si>
    <t>ZADACI:</t>
  </si>
  <si>
    <t>1</t>
  </si>
  <si>
    <t>Tortnim grafikonom prikaži udio "surfera" do 25 godina, za sve navedene sadržaje. Kriškama grafikona dodijeli postotke</t>
  </si>
  <si>
    <t>Stupčanim grafikonom prikaži sve dobne skupine.Staviti naslov i legendu na vrhu, te vrijednosti unutar grafikona.</t>
  </si>
  <si>
    <t>Grafikon obojati po želji.</t>
  </si>
  <si>
    <t>Vodoravnim grafikonom prikaži vrijednosti za zabavu, shopping i računala za dobnu skupinu do 25.g. i do 45. g.</t>
  </si>
  <si>
    <t>Grafikon urediti po želji, ali mora imati naslov x i y osi, te vrijednosti unutar grafikona i tablicu podataka uz grafikon.</t>
  </si>
  <si>
    <t>Grafikon prebaciti u List 2. List 2 preimenovati kao "Usporedba".</t>
  </si>
  <si>
    <t>Struktura noćenja</t>
  </si>
  <si>
    <t>(u tisućama gostiju)</t>
  </si>
  <si>
    <t>1992.</t>
  </si>
  <si>
    <t>1993.</t>
  </si>
  <si>
    <t>1994.</t>
  </si>
  <si>
    <t>1995.</t>
  </si>
  <si>
    <t>Ukupno</t>
  </si>
  <si>
    <t>Austrija</t>
  </si>
  <si>
    <t>Francuska</t>
  </si>
  <si>
    <t>Italija</t>
  </si>
  <si>
    <t>Njemačka</t>
  </si>
  <si>
    <t>V. Britanija</t>
  </si>
  <si>
    <t>1. Kreiraj stupčani graf koji će prikazivati broj gostiju u svim državama za sve godine.</t>
  </si>
  <si>
    <t>staviti naslov i ime za osi (dati naslov za X i Y).</t>
  </si>
  <si>
    <t>Obojati podlogu grafikona zeleno, staviti sjenu i zaobliti kutove.</t>
  </si>
  <si>
    <t>Legenda na vrh.</t>
  </si>
  <si>
    <t>Graf smjestiti na novi radni list. Listu dati ime "Nocenja"</t>
  </si>
  <si>
    <t>2. Prikaži linijskim grafom goste po svim godinama za Italiju, Njemačku i Veliku Britaniju</t>
  </si>
  <si>
    <t>Graf smjestiti ispod tablice.</t>
  </si>
  <si>
    <t>3. Prikaži tortnim grafom raspodjelu broja gostiju u 1993. godini po državama.</t>
  </si>
  <si>
    <t>Kriškama dodijeli postotke i ukloni legendu.</t>
  </si>
  <si>
    <t>Izdvoji najveću krišku i obojaj ju u bijelu boju.</t>
  </si>
</sst>
</file>

<file path=xl/styles.xml><?xml version="1.0" encoding="utf-8"?>
<styleSheet xmlns="http://schemas.openxmlformats.org/spreadsheetml/2006/main">
  <numFmts count="3">
    <numFmt numFmtId="44" formatCode="_-* #,##0.00\ &quot;kn&quot;_-;\-* #,##0.00\ &quot;kn&quot;_-;_-* &quot;-&quot;??\ &quot;kn&quot;_-;_-@_-"/>
    <numFmt numFmtId="164" formatCode="#,##0.0"/>
    <numFmt numFmtId="165" formatCode="0.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16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color indexed="5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0"/>
      <name val="Times New Roman"/>
      <family val="1"/>
    </font>
    <font>
      <sz val="13"/>
      <name val="Arial"/>
      <family val="2"/>
      <charset val="238"/>
    </font>
    <font>
      <sz val="15"/>
      <name val="Arial"/>
      <family val="2"/>
      <charset val="238"/>
    </font>
    <font>
      <b/>
      <sz val="14"/>
      <name val="Times New Roman"/>
      <family val="1"/>
    </font>
    <font>
      <sz val="14"/>
      <name val="Arial"/>
      <family val="2"/>
      <charset val="238"/>
    </font>
    <font>
      <sz val="13.5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mediumDashed">
        <color theme="4"/>
      </left>
      <right style="mediumDashed">
        <color theme="4"/>
      </right>
      <top style="mediumDashed">
        <color theme="4"/>
      </top>
      <bottom style="mediumDashed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4"/>
      </left>
      <right/>
      <top style="thick">
        <color indexed="14"/>
      </top>
      <bottom/>
      <diagonal/>
    </border>
    <border>
      <left/>
      <right/>
      <top style="thick">
        <color indexed="14"/>
      </top>
      <bottom/>
      <diagonal/>
    </border>
    <border>
      <left/>
      <right style="thick">
        <color indexed="14"/>
      </right>
      <top style="thick">
        <color indexed="1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14"/>
      </left>
      <right/>
      <top/>
      <bottom/>
      <diagonal/>
    </border>
    <border>
      <left/>
      <right style="thick">
        <color indexed="1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/>
      <top/>
      <bottom style="thick">
        <color indexed="14"/>
      </bottom>
      <diagonal/>
    </border>
    <border>
      <left/>
      <right style="thick">
        <color indexed="14"/>
      </right>
      <top/>
      <bottom style="thick">
        <color indexed="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3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3" xfId="0" applyFont="1" applyBorder="1"/>
    <xf numFmtId="0" fontId="5" fillId="3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/>
    <xf numFmtId="0" fontId="0" fillId="4" borderId="3" xfId="0" applyFont="1" applyFill="1" applyBorder="1" applyAlignment="1">
      <alignment horizontal="center"/>
    </xf>
    <xf numFmtId="44" fontId="4" fillId="0" borderId="3" xfId="1" applyFont="1" applyBorder="1"/>
    <xf numFmtId="44" fontId="0" fillId="0" borderId="3" xfId="0" applyNumberFormat="1" applyFont="1" applyBorder="1"/>
    <xf numFmtId="0" fontId="4" fillId="0" borderId="7" xfId="0" applyFont="1" applyBorder="1" applyAlignment="1">
      <alignment horizontal="center" wrapText="1"/>
    </xf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2" borderId="1" xfId="0" applyFont="1" applyFill="1" applyBorder="1"/>
    <xf numFmtId="0" fontId="12" fillId="0" borderId="0" xfId="0" applyFont="1" applyAlignment="1">
      <alignment horizontal="right"/>
    </xf>
    <xf numFmtId="10" fontId="12" fillId="2" borderId="1" xfId="0" applyNumberFormat="1" applyFont="1" applyFill="1" applyBorder="1"/>
    <xf numFmtId="0" fontId="12" fillId="0" borderId="0" xfId="0" applyFont="1" applyAlignment="1">
      <alignment horizontal="left" vertical="center" wrapText="1"/>
    </xf>
    <xf numFmtId="0" fontId="12" fillId="0" borderId="0" xfId="0" quotePrefix="1" applyFont="1"/>
    <xf numFmtId="0" fontId="13" fillId="5" borderId="0" xfId="0" applyFont="1" applyFill="1"/>
    <xf numFmtId="0" fontId="0" fillId="5" borderId="0" xfId="0" applyFill="1"/>
    <xf numFmtId="0" fontId="14" fillId="5" borderId="0" xfId="0" applyFont="1" applyFill="1"/>
    <xf numFmtId="0" fontId="15" fillId="6" borderId="9" xfId="0" applyFont="1" applyFill="1" applyBorder="1" applyAlignment="1">
      <alignment horizontal="center" vertical="center" wrapText="1"/>
    </xf>
    <xf numFmtId="17" fontId="15" fillId="7" borderId="10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wrapText="1"/>
    </xf>
    <xf numFmtId="0" fontId="0" fillId="8" borderId="12" xfId="0" applyFill="1" applyBorder="1"/>
    <xf numFmtId="0" fontId="0" fillId="8" borderId="12" xfId="0" applyFill="1" applyBorder="1"/>
    <xf numFmtId="0" fontId="0" fillId="8" borderId="13" xfId="0" applyFill="1" applyBorder="1"/>
    <xf numFmtId="0" fontId="15" fillId="3" borderId="14" xfId="0" applyFont="1" applyFill="1" applyBorder="1" applyAlignment="1">
      <alignment wrapText="1"/>
    </xf>
    <xf numFmtId="0" fontId="15" fillId="0" borderId="5" xfId="0" applyFont="1" applyBorder="1"/>
    <xf numFmtId="0" fontId="15" fillId="0" borderId="6" xfId="0" applyFont="1" applyBorder="1"/>
    <xf numFmtId="0" fontId="3" fillId="8" borderId="15" xfId="0" applyFont="1" applyFill="1" applyBorder="1"/>
    <xf numFmtId="0" fontId="3" fillId="8" borderId="0" xfId="0" applyFont="1" applyFill="1" applyBorder="1"/>
    <xf numFmtId="0" fontId="3" fillId="8" borderId="16" xfId="0" applyFont="1" applyFill="1" applyBorder="1"/>
    <xf numFmtId="0" fontId="15" fillId="3" borderId="17" xfId="0" applyFont="1" applyFill="1" applyBorder="1" applyAlignment="1">
      <alignment wrapText="1"/>
    </xf>
    <xf numFmtId="0" fontId="15" fillId="0" borderId="2" xfId="0" applyFont="1" applyBorder="1"/>
    <xf numFmtId="0" fontId="15" fillId="0" borderId="3" xfId="0" applyFont="1" applyBorder="1"/>
    <xf numFmtId="0" fontId="3" fillId="8" borderId="18" xfId="0" applyFont="1" applyFill="1" applyBorder="1"/>
    <xf numFmtId="0" fontId="3" fillId="8" borderId="19" xfId="0" applyFont="1" applyFill="1" applyBorder="1"/>
    <xf numFmtId="0" fontId="3" fillId="8" borderId="20" xfId="0" applyFont="1" applyFill="1" applyBorder="1"/>
    <xf numFmtId="0" fontId="17" fillId="9" borderId="0" xfId="0" applyFont="1" applyFill="1"/>
    <xf numFmtId="0" fontId="18" fillId="9" borderId="0" xfId="0" applyFont="1" applyFill="1"/>
    <xf numFmtId="49" fontId="18" fillId="0" borderId="0" xfId="0" applyNumberFormat="1" applyFont="1"/>
    <xf numFmtId="0" fontId="18" fillId="0" borderId="0" xfId="0" applyFont="1"/>
    <xf numFmtId="0" fontId="14" fillId="0" borderId="0" xfId="0" applyFont="1"/>
    <xf numFmtId="49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3" xfId="0" applyFont="1" applyFill="1" applyBorder="1"/>
    <xf numFmtId="0" fontId="22" fillId="0" borderId="3" xfId="0" applyFont="1" applyFill="1" applyBorder="1" applyAlignment="1">
      <alignment horizontal="center"/>
    </xf>
    <xf numFmtId="0" fontId="3" fillId="0" borderId="3" xfId="0" applyFont="1" applyFill="1" applyBorder="1"/>
    <xf numFmtId="164" fontId="4" fillId="0" borderId="3" xfId="0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2" fontId="0" fillId="0" borderId="0" xfId="0" applyNumberFormat="1"/>
    <xf numFmtId="0" fontId="3" fillId="0" borderId="0" xfId="0" applyFont="1"/>
  </cellXfs>
  <cellStyles count="2">
    <cellStyle name="Obično" xfId="0" builtinId="0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570738043634655E-2"/>
          <c:y val="0.32288236904058193"/>
          <c:w val="0.89084938993615259"/>
          <c:h val="0.58006435858823358"/>
        </c:manualLayout>
      </c:layout>
      <c:pie3DChart>
        <c:varyColors val="1"/>
        <c:ser>
          <c:idx val="0"/>
          <c:order val="0"/>
          <c:tx>
            <c:strRef>
              <c:f>'[1]graf sa uputama'!$D$3</c:f>
              <c:strCache>
                <c:ptCount val="1"/>
                <c:pt idx="0">
                  <c:v>do 
25 god.</c:v>
                </c:pt>
              </c:strCache>
            </c:strRef>
          </c:tx>
          <c:explosion val="25"/>
          <c:dPt>
            <c:idx val="5"/>
            <c:explosion val="19"/>
          </c:dPt>
          <c:dLbls>
            <c:showPercent val="1"/>
          </c:dLbls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uputama'!$D$4:$D$9</c:f>
              <c:numCache>
                <c:formatCode>General</c:formatCode>
                <c:ptCount val="6"/>
                <c:pt idx="0">
                  <c:v>1036</c:v>
                </c:pt>
                <c:pt idx="1">
                  <c:v>1563</c:v>
                </c:pt>
                <c:pt idx="2">
                  <c:v>749</c:v>
                </c:pt>
                <c:pt idx="3">
                  <c:v>732</c:v>
                </c:pt>
                <c:pt idx="4">
                  <c:v>1263</c:v>
                </c:pt>
                <c:pt idx="5">
                  <c:v>1946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459770114942528E-2"/>
          <c:y val="0.29210629921259867"/>
          <c:w val="0.84072335785613062"/>
          <c:h val="7.6316134825252194E-2"/>
        </c:manualLayout>
      </c:layout>
    </c:legend>
    <c:plotVisOnly val="1"/>
    <c:dispBlanksAs val="zero"/>
  </c:chart>
  <c:spPr>
    <a:gradFill flip="none" rotWithShape="1">
      <a:gsLst>
        <a:gs pos="0">
          <a:srgbClr val="FFFF00"/>
        </a:gs>
        <a:gs pos="30000">
          <a:srgbClr val="66008F"/>
        </a:gs>
        <a:gs pos="64999">
          <a:srgbClr val="BA0066"/>
        </a:gs>
        <a:gs pos="89999">
          <a:srgbClr val="FF0000"/>
        </a:gs>
        <a:gs pos="100000">
          <a:srgbClr val="FF8200"/>
        </a:gs>
      </a:gsLst>
      <a:lin ang="5400000" scaled="0"/>
      <a:tileRect l="-100000" b="-10000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hr-HR"/>
              <a:t>Prikaz podataka po godinama i sadržaju pretraživanja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'[1]graf sa uputama'!$C$3</c:f>
              <c:strCache>
                <c:ptCount val="1"/>
                <c:pt idx="0">
                  <c:v>do 
15 god.</c:v>
                </c:pt>
              </c:strCache>
            </c:strRef>
          </c:tx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uputama'!$C$4:$C$9</c:f>
              <c:numCache>
                <c:formatCode>General</c:formatCode>
                <c:ptCount val="6"/>
                <c:pt idx="0">
                  <c:v>1568</c:v>
                </c:pt>
                <c:pt idx="1">
                  <c:v>268</c:v>
                </c:pt>
                <c:pt idx="2">
                  <c:v>73</c:v>
                </c:pt>
                <c:pt idx="3">
                  <c:v>28</c:v>
                </c:pt>
                <c:pt idx="4">
                  <c:v>116</c:v>
                </c:pt>
                <c:pt idx="5">
                  <c:v>876</c:v>
                </c:pt>
              </c:numCache>
            </c:numRef>
          </c:val>
        </c:ser>
        <c:ser>
          <c:idx val="1"/>
          <c:order val="1"/>
          <c:tx>
            <c:strRef>
              <c:f>'[1]graf sa uputama'!$D$3</c:f>
              <c:strCache>
                <c:ptCount val="1"/>
                <c:pt idx="0">
                  <c:v>do 
25 god.</c:v>
                </c:pt>
              </c:strCache>
            </c:strRef>
          </c:tx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uputama'!$D$4:$D$9</c:f>
              <c:numCache>
                <c:formatCode>General</c:formatCode>
                <c:ptCount val="6"/>
                <c:pt idx="0">
                  <c:v>1036</c:v>
                </c:pt>
                <c:pt idx="1">
                  <c:v>1563</c:v>
                </c:pt>
                <c:pt idx="2">
                  <c:v>749</c:v>
                </c:pt>
                <c:pt idx="3">
                  <c:v>732</c:v>
                </c:pt>
                <c:pt idx="4">
                  <c:v>1263</c:v>
                </c:pt>
                <c:pt idx="5">
                  <c:v>1946</c:v>
                </c:pt>
              </c:numCache>
            </c:numRef>
          </c:val>
        </c:ser>
        <c:ser>
          <c:idx val="2"/>
          <c:order val="2"/>
          <c:tx>
            <c:strRef>
              <c:f>'[1]graf sa uputama'!$E$3</c:f>
              <c:strCache>
                <c:ptCount val="1"/>
                <c:pt idx="0">
                  <c:v>do 
35 god.</c:v>
                </c:pt>
              </c:strCache>
            </c:strRef>
          </c:tx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uputama'!$E$4:$E$9</c:f>
              <c:numCache>
                <c:formatCode>General</c:formatCode>
                <c:ptCount val="6"/>
                <c:pt idx="0">
                  <c:v>849</c:v>
                </c:pt>
                <c:pt idx="1">
                  <c:v>1478</c:v>
                </c:pt>
                <c:pt idx="2">
                  <c:v>976</c:v>
                </c:pt>
                <c:pt idx="3">
                  <c:v>1765</c:v>
                </c:pt>
                <c:pt idx="4">
                  <c:v>1571</c:v>
                </c:pt>
                <c:pt idx="5">
                  <c:v>497</c:v>
                </c:pt>
              </c:numCache>
            </c:numRef>
          </c:val>
        </c:ser>
        <c:ser>
          <c:idx val="3"/>
          <c:order val="3"/>
          <c:tx>
            <c:strRef>
              <c:f>'[1]graf sa uputama'!$F$3</c:f>
              <c:strCache>
                <c:ptCount val="1"/>
                <c:pt idx="0">
                  <c:v>do 
45 god.</c:v>
                </c:pt>
              </c:strCache>
            </c:strRef>
          </c:tx>
          <c:cat>
            <c:strRef>
              <c:f>'[1]graf sa uputama'!$B$4:$B$9</c:f>
              <c:strCache>
                <c:ptCount val="6"/>
                <c:pt idx="0">
                  <c:v>zabava</c:v>
                </c:pt>
                <c:pt idx="1">
                  <c:v>shopping </c:v>
                </c:pt>
                <c:pt idx="2">
                  <c:v>turizam</c:v>
                </c:pt>
                <c:pt idx="3">
                  <c:v>znanost</c:v>
                </c:pt>
                <c:pt idx="4">
                  <c:v>računala</c:v>
                </c:pt>
                <c:pt idx="5">
                  <c:v>ostalo</c:v>
                </c:pt>
              </c:strCache>
            </c:strRef>
          </c:cat>
          <c:val>
            <c:numRef>
              <c:f>'[1]graf sa uputama'!$F$4:$F$9</c:f>
              <c:numCache>
                <c:formatCode>General</c:formatCode>
                <c:ptCount val="6"/>
                <c:pt idx="0">
                  <c:v>436</c:v>
                </c:pt>
                <c:pt idx="1">
                  <c:v>949</c:v>
                </c:pt>
                <c:pt idx="2">
                  <c:v>471</c:v>
                </c:pt>
                <c:pt idx="3">
                  <c:v>1926</c:v>
                </c:pt>
                <c:pt idx="4">
                  <c:v>1231</c:v>
                </c:pt>
                <c:pt idx="5">
                  <c:v>426</c:v>
                </c:pt>
              </c:numCache>
            </c:numRef>
          </c:val>
        </c:ser>
        <c:axId val="118673792"/>
        <c:axId val="118675328"/>
      </c:barChart>
      <c:catAx>
        <c:axId val="118673792"/>
        <c:scaling>
          <c:orientation val="minMax"/>
        </c:scaling>
        <c:axPos val="b"/>
        <c:numFmt formatCode="General" sourceLinked="1"/>
        <c:tickLblPos val="nextTo"/>
        <c:crossAx val="118675328"/>
        <c:crosses val="autoZero"/>
        <c:auto val="1"/>
        <c:lblAlgn val="ctr"/>
        <c:lblOffset val="100"/>
      </c:catAx>
      <c:valAx>
        <c:axId val="118675328"/>
        <c:scaling>
          <c:orientation val="minMax"/>
        </c:scaling>
        <c:axPos val="l"/>
        <c:majorGridlines/>
        <c:numFmt formatCode="General" sourceLinked="1"/>
        <c:tickLblPos val="nextTo"/>
        <c:crossAx val="11867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11857341361733"/>
          <c:y val="0.39278270948615523"/>
          <c:w val="9.1764860274818727E-2"/>
          <c:h val="0.42250697962117811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594359</xdr:colOff>
      <xdr:row>0</xdr:row>
      <xdr:rowOff>144780</xdr:rowOff>
    </xdr:from>
    <xdr:to>
      <xdr:col>14</xdr:col>
      <xdr:colOff>480060</xdr:colOff>
      <xdr:row>3</xdr:row>
      <xdr:rowOff>0</xdr:rowOff>
    </xdr:to>
    <xdr:pic>
      <xdr:nvPicPr>
        <xdr:cNvPr id="2" name="Picture 1" descr="MCj04382290000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33459" y="144780"/>
          <a:ext cx="1714501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274320</xdr:colOff>
      <xdr:row>0</xdr:row>
      <xdr:rowOff>57150</xdr:rowOff>
    </xdr:from>
    <xdr:to>
      <xdr:col>10</xdr:col>
      <xdr:colOff>0</xdr:colOff>
      <xdr:row>2</xdr:row>
      <xdr:rowOff>228600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265420" y="57150"/>
          <a:ext cx="2164080" cy="621030"/>
        </a:xfrm>
        <a:prstGeom prst="wedgeRoundRectCallout">
          <a:avLst>
            <a:gd name="adj1" fmla="val 107949"/>
            <a:gd name="adj2" fmla="val 62699"/>
            <a:gd name="adj3" fmla="val 16667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hr-H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UPUTE ZA IZRADU GRAFA</a:t>
          </a:r>
        </a:p>
      </xdr:txBody>
    </xdr:sp>
    <xdr:clientData/>
  </xdr:twoCellAnchor>
  <xdr:twoCellAnchor>
    <xdr:from>
      <xdr:col>2</xdr:col>
      <xdr:colOff>83820</xdr:colOff>
      <xdr:row>21</xdr:row>
      <xdr:rowOff>76200</xdr:rowOff>
    </xdr:from>
    <xdr:to>
      <xdr:col>8</xdr:col>
      <xdr:colOff>609600</xdr:colOff>
      <xdr:row>38</xdr:row>
      <xdr:rowOff>121920</xdr:rowOff>
    </xdr:to>
    <xdr:graphicFrame macro="">
      <xdr:nvGraphicFramePr>
        <xdr:cNvPr id="4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160020</xdr:rowOff>
    </xdr:from>
    <xdr:to>
      <xdr:col>11</xdr:col>
      <xdr:colOff>571500</xdr:colOff>
      <xdr:row>63</xdr:row>
      <xdr:rowOff>60960</xdr:rowOff>
    </xdr:to>
    <xdr:graphicFrame macro="">
      <xdr:nvGraphicFramePr>
        <xdr:cNvPr id="5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LINE%20NASTAVA/3b/Excel/EXCEL%20predavanja/3_grafikoni/1%20VJEZBA%20grafikon%20za%20we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sa uputama"/>
      <sheetName val="graf za web"/>
      <sheetName val=" graf lokacije"/>
      <sheetName val=" graf lokacije (2)"/>
    </sheetNames>
    <sheetDataSet>
      <sheetData sheetId="0">
        <row r="3">
          <cell r="C3" t="str">
            <v>do 
15 god.</v>
          </cell>
          <cell r="D3" t="str">
            <v>do 
25 god.</v>
          </cell>
          <cell r="E3" t="str">
            <v>do 
35 god.</v>
          </cell>
          <cell r="F3" t="str">
            <v>do 
45 god.</v>
          </cell>
        </row>
        <row r="4">
          <cell r="B4" t="str">
            <v>zabava</v>
          </cell>
          <cell r="C4">
            <v>1568</v>
          </cell>
          <cell r="D4">
            <v>1036</v>
          </cell>
          <cell r="E4">
            <v>849</v>
          </cell>
          <cell r="F4">
            <v>436</v>
          </cell>
        </row>
        <row r="5">
          <cell r="B5" t="str">
            <v xml:space="preserve">shopping </v>
          </cell>
          <cell r="C5">
            <v>268</v>
          </cell>
          <cell r="D5">
            <v>1563</v>
          </cell>
          <cell r="E5">
            <v>1478</v>
          </cell>
          <cell r="F5">
            <v>949</v>
          </cell>
        </row>
        <row r="6">
          <cell r="B6" t="str">
            <v>turizam</v>
          </cell>
          <cell r="C6">
            <v>73</v>
          </cell>
          <cell r="D6">
            <v>749</v>
          </cell>
          <cell r="E6">
            <v>976</v>
          </cell>
          <cell r="F6">
            <v>471</v>
          </cell>
        </row>
        <row r="7">
          <cell r="B7" t="str">
            <v>znanost</v>
          </cell>
          <cell r="C7">
            <v>28</v>
          </cell>
          <cell r="D7">
            <v>732</v>
          </cell>
          <cell r="E7">
            <v>1765</v>
          </cell>
          <cell r="F7">
            <v>1926</v>
          </cell>
        </row>
        <row r="8">
          <cell r="B8" t="str">
            <v>računala</v>
          </cell>
          <cell r="C8">
            <v>116</v>
          </cell>
          <cell r="D8">
            <v>1263</v>
          </cell>
          <cell r="E8">
            <v>1571</v>
          </cell>
          <cell r="F8">
            <v>1231</v>
          </cell>
        </row>
        <row r="9">
          <cell r="B9" t="str">
            <v>ostalo</v>
          </cell>
          <cell r="C9">
            <v>876</v>
          </cell>
          <cell r="D9">
            <v>1946</v>
          </cell>
          <cell r="E9">
            <v>497</v>
          </cell>
          <cell r="F9">
            <v>426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7"/>
  <sheetViews>
    <sheetView workbookViewId="0">
      <selection activeCell="J16" sqref="J16"/>
    </sheetView>
  </sheetViews>
  <sheetFormatPr defaultRowHeight="18"/>
  <cols>
    <col min="1" max="1" width="16.5546875" style="23" customWidth="1"/>
    <col min="2" max="2" width="13.88671875" style="23" customWidth="1"/>
    <col min="3" max="8" width="8.88671875" style="23"/>
    <col min="9" max="9" width="10.44140625" style="23" customWidth="1"/>
    <col min="10" max="10" width="19.33203125" style="23" customWidth="1"/>
    <col min="11" max="16384" width="8.88671875" style="23"/>
  </cols>
  <sheetData>
    <row r="1" spans="1:11">
      <c r="A1" s="22" t="s">
        <v>0</v>
      </c>
      <c r="B1" s="22"/>
    </row>
    <row r="2" spans="1:11">
      <c r="A2" s="24" t="s">
        <v>1</v>
      </c>
      <c r="B2" s="24" t="s">
        <v>2</v>
      </c>
    </row>
    <row r="3" spans="1:11" ht="18.600000000000001" thickBot="1">
      <c r="A3" s="25" t="s">
        <v>3</v>
      </c>
      <c r="B3" s="25">
        <v>20</v>
      </c>
    </row>
    <row r="4" spans="1:11" ht="18.600000000000001" thickBot="1">
      <c r="A4" s="25" t="s">
        <v>4</v>
      </c>
      <c r="B4" s="25">
        <v>170</v>
      </c>
      <c r="E4" s="26"/>
      <c r="F4" s="26"/>
      <c r="G4" s="26"/>
      <c r="H4" s="26"/>
      <c r="I4" s="26" t="s">
        <v>5</v>
      </c>
      <c r="J4" s="27"/>
    </row>
    <row r="5" spans="1:11" ht="18.600000000000001" thickBot="1">
      <c r="A5" s="25" t="s">
        <v>3</v>
      </c>
      <c r="B5" s="25">
        <v>35</v>
      </c>
      <c r="E5" s="26"/>
      <c r="F5" s="26"/>
      <c r="G5" s="26"/>
      <c r="H5" s="26"/>
      <c r="I5" s="26" t="s">
        <v>6</v>
      </c>
      <c r="J5" s="27"/>
    </row>
    <row r="6" spans="1:11" ht="18.600000000000001" thickBot="1">
      <c r="A6" s="25" t="s">
        <v>7</v>
      </c>
      <c r="B6" s="25">
        <v>30</v>
      </c>
      <c r="E6" s="28"/>
      <c r="F6" s="28"/>
      <c r="G6" s="28"/>
      <c r="H6" s="28"/>
      <c r="I6" s="28" t="s">
        <v>8</v>
      </c>
      <c r="J6" s="27"/>
    </row>
    <row r="7" spans="1:11" ht="18.600000000000001" thickBot="1">
      <c r="A7" s="25" t="s">
        <v>9</v>
      </c>
      <c r="B7" s="25">
        <v>100</v>
      </c>
      <c r="E7" s="28"/>
      <c r="F7" s="28"/>
      <c r="G7" s="28"/>
      <c r="H7" s="28"/>
      <c r="I7" s="28" t="s">
        <v>10</v>
      </c>
      <c r="J7" s="27"/>
    </row>
    <row r="8" spans="1:11" ht="18.600000000000001" thickBot="1">
      <c r="A8" s="25" t="s">
        <v>4</v>
      </c>
      <c r="B8" s="25">
        <v>180</v>
      </c>
      <c r="I8" s="28" t="s">
        <v>11</v>
      </c>
      <c r="J8" s="27"/>
    </row>
    <row r="9" spans="1:11" ht="18.600000000000001" thickBot="1">
      <c r="A9" s="25" t="s">
        <v>12</v>
      </c>
      <c r="B9" s="25">
        <v>50</v>
      </c>
      <c r="I9" s="28" t="s">
        <v>13</v>
      </c>
      <c r="J9" s="27"/>
      <c r="K9" s="23" t="s">
        <v>54</v>
      </c>
    </row>
    <row r="10" spans="1:11" ht="18.600000000000001" thickBot="1">
      <c r="A10" s="25" t="s">
        <v>14</v>
      </c>
      <c r="B10" s="25">
        <v>230</v>
      </c>
      <c r="I10" s="28" t="s">
        <v>15</v>
      </c>
      <c r="J10" s="27"/>
    </row>
    <row r="11" spans="1:11" ht="18.600000000000001" thickBot="1">
      <c r="A11" s="25" t="s">
        <v>3</v>
      </c>
      <c r="B11" s="25">
        <v>75</v>
      </c>
      <c r="I11" s="28" t="s">
        <v>16</v>
      </c>
      <c r="J11" s="29"/>
    </row>
    <row r="12" spans="1:11" ht="15" customHeight="1">
      <c r="A12" s="25" t="s">
        <v>14</v>
      </c>
      <c r="B12" s="25">
        <v>180</v>
      </c>
      <c r="E12" s="30"/>
      <c r="F12" s="30"/>
      <c r="G12" s="30"/>
      <c r="H12" s="30"/>
      <c r="I12" s="30"/>
    </row>
    <row r="13" spans="1:11">
      <c r="A13" s="25" t="s">
        <v>17</v>
      </c>
      <c r="B13" s="25">
        <v>450</v>
      </c>
      <c r="E13" s="30"/>
      <c r="F13" s="30"/>
      <c r="G13" s="30"/>
      <c r="H13" s="30"/>
      <c r="I13" s="30"/>
    </row>
    <row r="14" spans="1:11">
      <c r="A14" s="25" t="s">
        <v>7</v>
      </c>
      <c r="B14" s="25">
        <v>25</v>
      </c>
      <c r="E14" s="30"/>
      <c r="F14" s="30"/>
      <c r="G14" s="30"/>
      <c r="H14" s="30"/>
      <c r="I14" s="30"/>
    </row>
    <row r="15" spans="1:11">
      <c r="E15" s="30"/>
      <c r="F15" s="30"/>
      <c r="G15" s="30"/>
      <c r="H15" s="30"/>
      <c r="I15" s="30"/>
    </row>
    <row r="16" spans="1:11">
      <c r="E16" s="30"/>
      <c r="F16" s="30"/>
      <c r="G16" s="30"/>
      <c r="H16" s="30"/>
      <c r="I16" s="30"/>
    </row>
    <row r="17" spans="5:9">
      <c r="E17" s="30"/>
      <c r="F17" s="30"/>
      <c r="G17" s="30"/>
      <c r="H17" s="30"/>
      <c r="I17" s="30"/>
    </row>
    <row r="18" spans="5:9">
      <c r="E18" s="30"/>
      <c r="F18" s="30"/>
      <c r="G18" s="30"/>
      <c r="H18" s="30"/>
      <c r="I18" s="30"/>
    </row>
    <row r="19" spans="5:9">
      <c r="E19" s="30"/>
      <c r="F19" s="30"/>
      <c r="G19" s="30"/>
      <c r="H19" s="30"/>
      <c r="I19" s="30"/>
    </row>
    <row r="10000" spans="1:1">
      <c r="A10000" s="31" t="s">
        <v>18</v>
      </c>
    </row>
    <row r="10001" spans="1:1">
      <c r="A10001" s="31" t="s">
        <v>19</v>
      </c>
    </row>
    <row r="10002" spans="1:1">
      <c r="A10002" s="31" t="s">
        <v>20</v>
      </c>
    </row>
    <row r="10003" spans="1:1">
      <c r="A10003" s="31" t="s">
        <v>21</v>
      </c>
    </row>
    <row r="10004" spans="1:1">
      <c r="A10004" s="31" t="s">
        <v>22</v>
      </c>
    </row>
    <row r="10005" spans="1:1">
      <c r="A10005" s="31" t="s">
        <v>23</v>
      </c>
    </row>
    <row r="10006" spans="1:1">
      <c r="A10006" s="31" t="s">
        <v>24</v>
      </c>
    </row>
    <row r="10007" spans="1:1">
      <c r="A10007" s="31" t="s">
        <v>25</v>
      </c>
    </row>
  </sheetData>
  <mergeCells count="3">
    <mergeCell ref="A1:B1"/>
    <mergeCell ref="E12:I15"/>
    <mergeCell ref="E16:I19"/>
  </mergeCells>
  <conditionalFormatting sqref="B3:B14">
    <cfRule type="iconSet" priority="1">
      <iconSet iconSet="3ArrowsGray">
        <cfvo type="percent" val="0"/>
        <cfvo type="percent" val="33"/>
        <cfvo type="percent" val="67"/>
      </iconSet>
    </cfRule>
    <cfRule type="cellIs" dxfId="0" priority="2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7"/>
  <sheetViews>
    <sheetView workbookViewId="0">
      <selection activeCell="E3" sqref="E3"/>
    </sheetView>
  </sheetViews>
  <sheetFormatPr defaultRowHeight="18"/>
  <cols>
    <col min="1" max="1" width="15.33203125" style="23" customWidth="1"/>
    <col min="2" max="2" width="13.88671875" style="23" customWidth="1"/>
    <col min="3" max="8" width="8.88671875" style="23"/>
    <col min="9" max="9" width="10.44140625" style="23" customWidth="1"/>
    <col min="10" max="10" width="18.88671875" style="23" customWidth="1"/>
    <col min="11" max="16384" width="8.88671875" style="23"/>
  </cols>
  <sheetData>
    <row r="1" spans="1:11">
      <c r="A1" s="22" t="s">
        <v>0</v>
      </c>
      <c r="B1" s="22"/>
    </row>
    <row r="2" spans="1:11">
      <c r="A2" s="24" t="s">
        <v>1</v>
      </c>
      <c r="B2" s="24" t="s">
        <v>2</v>
      </c>
    </row>
    <row r="3" spans="1:11" ht="18.600000000000001" thickBot="1">
      <c r="A3" s="25" t="s">
        <v>3</v>
      </c>
      <c r="B3" s="25">
        <v>20</v>
      </c>
    </row>
    <row r="4" spans="1:11" ht="18.600000000000001" thickBot="1">
      <c r="A4" s="25" t="s">
        <v>4</v>
      </c>
      <c r="B4" s="25">
        <v>170</v>
      </c>
      <c r="E4" s="26"/>
      <c r="F4" s="26"/>
      <c r="G4" s="26"/>
      <c r="H4" s="26"/>
      <c r="I4" s="26" t="s">
        <v>5</v>
      </c>
      <c r="J4" s="27">
        <f>AVERAGEIF(B3:B14,"&gt;50")</f>
        <v>197.85714285714286</v>
      </c>
    </row>
    <row r="5" spans="1:11" ht="18.600000000000001" thickBot="1">
      <c r="A5" s="25" t="s">
        <v>3</v>
      </c>
      <c r="B5" s="25">
        <v>35</v>
      </c>
      <c r="E5" s="26"/>
      <c r="F5" s="26"/>
      <c r="G5" s="26"/>
      <c r="H5" s="26"/>
      <c r="I5" s="26" t="s">
        <v>6</v>
      </c>
      <c r="J5" s="27">
        <f>SUMIF(B3:B14,"&lt;80")</f>
        <v>235</v>
      </c>
    </row>
    <row r="6" spans="1:11" ht="18.600000000000001" thickBot="1">
      <c r="A6" s="25" t="s">
        <v>7</v>
      </c>
      <c r="B6" s="25">
        <v>30</v>
      </c>
      <c r="E6" s="28"/>
      <c r="F6" s="28"/>
      <c r="G6" s="28"/>
      <c r="H6" s="28"/>
      <c r="I6" s="28" t="s">
        <v>8</v>
      </c>
      <c r="J6" s="27">
        <f>COUNTIF(B3:B14,"&lt;50")</f>
        <v>4</v>
      </c>
    </row>
    <row r="7" spans="1:11" ht="18.600000000000001" thickBot="1">
      <c r="A7" s="25" t="s">
        <v>9</v>
      </c>
      <c r="B7" s="25">
        <v>100</v>
      </c>
      <c r="E7" s="28"/>
      <c r="F7" s="28"/>
      <c r="G7" s="28"/>
      <c r="H7" s="28"/>
      <c r="I7" s="28" t="s">
        <v>10</v>
      </c>
      <c r="J7" s="27">
        <f>AVERAGEIF(B3:B14,"&lt;100")</f>
        <v>39.166666666666664</v>
      </c>
    </row>
    <row r="8" spans="1:11" ht="18.600000000000001" thickBot="1">
      <c r="A8" s="25" t="s">
        <v>4</v>
      </c>
      <c r="B8" s="25">
        <v>180</v>
      </c>
      <c r="I8" s="28" t="s">
        <v>11</v>
      </c>
      <c r="J8" s="27">
        <f>AVERAGE(B3:B14)</f>
        <v>128.75</v>
      </c>
    </row>
    <row r="9" spans="1:11" ht="18.600000000000001" thickBot="1">
      <c r="A9" s="25" t="s">
        <v>12</v>
      </c>
      <c r="B9" s="25">
        <v>50</v>
      </c>
      <c r="I9" s="28" t="s">
        <v>13</v>
      </c>
      <c r="J9" s="27">
        <f>SUMIF(B3:B14,"&lt;"&amp;J8)</f>
        <v>335</v>
      </c>
      <c r="K9" s="23" t="s">
        <v>54</v>
      </c>
    </row>
    <row r="10" spans="1:11" ht="18.600000000000001" thickBot="1">
      <c r="A10" s="25" t="s">
        <v>14</v>
      </c>
      <c r="B10" s="25">
        <v>230</v>
      </c>
      <c r="I10" s="28" t="s">
        <v>15</v>
      </c>
      <c r="J10" s="27">
        <f>MIN(B3:B14)</f>
        <v>20</v>
      </c>
    </row>
    <row r="11" spans="1:11" ht="18.600000000000001" thickBot="1">
      <c r="A11" s="25" t="s">
        <v>3</v>
      </c>
      <c r="B11" s="25">
        <v>75</v>
      </c>
      <c r="I11" s="28" t="s">
        <v>16</v>
      </c>
      <c r="J11" s="29">
        <f>COUNTIF(B3:B14,"&lt;"&amp;J8)/COUNT(B3:B14)</f>
        <v>0.58333333333333337</v>
      </c>
    </row>
    <row r="12" spans="1:11" ht="15" customHeight="1">
      <c r="A12" s="25" t="s">
        <v>14</v>
      </c>
      <c r="B12" s="25">
        <v>180</v>
      </c>
      <c r="E12" s="30"/>
      <c r="F12" s="30"/>
      <c r="G12" s="30"/>
      <c r="H12" s="30"/>
      <c r="I12" s="30"/>
    </row>
    <row r="13" spans="1:11">
      <c r="A13" s="25" t="s">
        <v>17</v>
      </c>
      <c r="B13" s="25">
        <v>450</v>
      </c>
      <c r="E13" s="30"/>
      <c r="F13" s="30"/>
      <c r="G13" s="30"/>
      <c r="H13" s="30"/>
      <c r="I13" s="30"/>
    </row>
    <row r="14" spans="1:11">
      <c r="A14" s="25" t="s">
        <v>7</v>
      </c>
      <c r="B14" s="25">
        <v>25</v>
      </c>
      <c r="E14" s="30"/>
      <c r="F14" s="30"/>
      <c r="G14" s="30"/>
      <c r="H14" s="30"/>
      <c r="I14" s="30"/>
    </row>
    <row r="15" spans="1:11">
      <c r="E15" s="30"/>
      <c r="F15" s="30"/>
      <c r="G15" s="30"/>
      <c r="H15" s="30"/>
      <c r="I15" s="30"/>
    </row>
    <row r="16" spans="1:11">
      <c r="E16" s="30"/>
      <c r="F16" s="30"/>
      <c r="G16" s="30"/>
      <c r="H16" s="30"/>
      <c r="I16" s="30"/>
    </row>
    <row r="17" spans="5:9">
      <c r="E17" s="30"/>
      <c r="F17" s="30"/>
      <c r="G17" s="30"/>
      <c r="H17" s="30"/>
      <c r="I17" s="30"/>
    </row>
    <row r="18" spans="5:9">
      <c r="E18" s="30"/>
      <c r="F18" s="30"/>
      <c r="G18" s="30"/>
      <c r="H18" s="30"/>
      <c r="I18" s="30"/>
    </row>
    <row r="19" spans="5:9">
      <c r="E19" s="30"/>
      <c r="F19" s="30"/>
      <c r="G19" s="30"/>
      <c r="H19" s="30"/>
      <c r="I19" s="30"/>
    </row>
    <row r="10000" spans="1:1">
      <c r="A10000" s="31" t="s">
        <v>18</v>
      </c>
    </row>
    <row r="10001" spans="1:1">
      <c r="A10001" s="31" t="s">
        <v>19</v>
      </c>
    </row>
    <row r="10002" spans="1:1">
      <c r="A10002" s="31" t="s">
        <v>20</v>
      </c>
    </row>
    <row r="10003" spans="1:1">
      <c r="A10003" s="31" t="s">
        <v>21</v>
      </c>
    </row>
    <row r="10004" spans="1:1">
      <c r="A10004" s="31" t="s">
        <v>22</v>
      </c>
    </row>
    <row r="10005" spans="1:1">
      <c r="A10005" s="31" t="s">
        <v>23</v>
      </c>
    </row>
    <row r="10006" spans="1:1">
      <c r="A10006" s="31" t="s">
        <v>24</v>
      </c>
    </row>
    <row r="10007" spans="1:1">
      <c r="A10007" s="31" t="s">
        <v>25</v>
      </c>
    </row>
  </sheetData>
  <mergeCells count="3">
    <mergeCell ref="A1:B1"/>
    <mergeCell ref="E12:I15"/>
    <mergeCell ref="E16:I19"/>
  </mergeCells>
  <conditionalFormatting sqref="B3:B14">
    <cfRule type="iconSet" priority="1">
      <iconSet iconSet="3ArrowsGray">
        <cfvo type="percent" val="0"/>
        <cfvo type="percent" val="33"/>
        <cfvo type="percent" val="67"/>
      </iconSet>
    </cfRule>
    <cfRule type="cellIs" dxfId="1" priority="2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F4" sqref="F4"/>
    </sheetView>
  </sheetViews>
  <sheetFormatPr defaultRowHeight="14.4"/>
  <cols>
    <col min="1" max="1" width="21" style="3" customWidth="1"/>
    <col min="2" max="6" width="8.88671875" style="3"/>
    <col min="7" max="7" width="26.77734375" style="3" customWidth="1"/>
    <col min="8" max="8" width="30.77734375" style="3" customWidth="1"/>
    <col min="9" max="9" width="24.77734375" style="3" customWidth="1"/>
    <col min="10" max="10" width="16.77734375" style="3" customWidth="1"/>
    <col min="11" max="11" width="19.44140625" style="3" customWidth="1"/>
    <col min="12" max="16384" width="8.88671875" style="3"/>
  </cols>
  <sheetData>
    <row r="1" spans="1:11">
      <c r="A1" s="2" t="s">
        <v>26</v>
      </c>
    </row>
    <row r="3" spans="1:11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55.8">
      <c r="A5" s="5" t="s">
        <v>28</v>
      </c>
      <c r="B5" s="5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6" t="s">
        <v>34</v>
      </c>
      <c r="H5" s="6" t="s">
        <v>35</v>
      </c>
      <c r="I5" s="6" t="s">
        <v>36</v>
      </c>
      <c r="J5" s="7" t="s">
        <v>37</v>
      </c>
      <c r="K5" s="6" t="s">
        <v>38</v>
      </c>
    </row>
    <row r="6" spans="1:11">
      <c r="A6" s="8" t="s">
        <v>39</v>
      </c>
      <c r="B6" s="9">
        <v>30</v>
      </c>
      <c r="C6" s="9">
        <v>30</v>
      </c>
      <c r="D6" s="9">
        <v>40</v>
      </c>
      <c r="E6" s="9">
        <v>120</v>
      </c>
      <c r="F6" s="9">
        <v>110</v>
      </c>
      <c r="G6" s="4"/>
      <c r="H6" s="4"/>
      <c r="I6" s="10">
        <v>770</v>
      </c>
      <c r="J6" s="11"/>
      <c r="K6" s="4"/>
    </row>
    <row r="7" spans="1:11">
      <c r="A7" s="8" t="s">
        <v>40</v>
      </c>
      <c r="B7" s="9">
        <v>50</v>
      </c>
      <c r="C7" s="9">
        <v>20</v>
      </c>
      <c r="D7" s="9">
        <v>50</v>
      </c>
      <c r="E7" s="9">
        <v>100</v>
      </c>
      <c r="F7" s="9">
        <v>100</v>
      </c>
      <c r="G7" s="4"/>
      <c r="H7" s="4"/>
      <c r="I7" s="10">
        <v>630</v>
      </c>
      <c r="J7" s="11"/>
      <c r="K7" s="4"/>
    </row>
    <row r="8" spans="1:11">
      <c r="A8" s="8" t="s">
        <v>41</v>
      </c>
      <c r="B8" s="9">
        <v>60</v>
      </c>
      <c r="C8" s="9">
        <v>40</v>
      </c>
      <c r="D8" s="9">
        <v>80</v>
      </c>
      <c r="E8" s="9">
        <v>140</v>
      </c>
      <c r="F8" s="9">
        <v>130</v>
      </c>
      <c r="G8" s="4"/>
      <c r="H8" s="4"/>
      <c r="I8" s="10">
        <v>2400</v>
      </c>
      <c r="J8" s="11"/>
      <c r="K8" s="4"/>
    </row>
    <row r="9" spans="1:11">
      <c r="A9" s="8" t="s">
        <v>42</v>
      </c>
      <c r="B9" s="9">
        <v>80</v>
      </c>
      <c r="C9" s="9">
        <v>45</v>
      </c>
      <c r="D9" s="9">
        <v>55</v>
      </c>
      <c r="E9" s="9">
        <v>130</v>
      </c>
      <c r="F9" s="9">
        <v>120</v>
      </c>
      <c r="G9" s="4"/>
      <c r="H9" s="4"/>
      <c r="I9" s="10">
        <v>180</v>
      </c>
      <c r="J9" s="11"/>
      <c r="K9" s="4"/>
    </row>
    <row r="10" spans="1:11">
      <c r="A10" s="8" t="s">
        <v>43</v>
      </c>
      <c r="B10" s="9">
        <v>42</v>
      </c>
      <c r="C10" s="9">
        <v>50</v>
      </c>
      <c r="D10" s="9">
        <v>64</v>
      </c>
      <c r="E10" s="9">
        <v>110</v>
      </c>
      <c r="F10" s="9">
        <v>110</v>
      </c>
      <c r="G10" s="4"/>
      <c r="H10" s="4"/>
      <c r="I10" s="10">
        <v>200</v>
      </c>
      <c r="J10" s="11"/>
      <c r="K10" s="4"/>
    </row>
    <row r="11" spans="1:11">
      <c r="A11" s="8" t="s">
        <v>44</v>
      </c>
      <c r="B11" s="9">
        <v>65</v>
      </c>
      <c r="C11" s="9">
        <v>65</v>
      </c>
      <c r="D11" s="9">
        <v>13</v>
      </c>
      <c r="E11" s="9">
        <v>110</v>
      </c>
      <c r="F11" s="9">
        <v>120</v>
      </c>
      <c r="G11" s="4"/>
      <c r="H11" s="4"/>
      <c r="I11" s="10">
        <v>150</v>
      </c>
      <c r="J11" s="11"/>
      <c r="K11" s="4"/>
    </row>
    <row r="12" spans="1:11">
      <c r="A12" s="8" t="s">
        <v>45</v>
      </c>
      <c r="B12" s="9">
        <v>123</v>
      </c>
      <c r="C12" s="9">
        <v>38</v>
      </c>
      <c r="D12" s="9">
        <v>14</v>
      </c>
      <c r="E12" s="9">
        <v>200</v>
      </c>
      <c r="F12" s="9">
        <v>90</v>
      </c>
      <c r="G12" s="4"/>
      <c r="H12" s="4"/>
      <c r="I12" s="10">
        <v>100</v>
      </c>
      <c r="J12" s="11"/>
      <c r="K12" s="4"/>
    </row>
    <row r="13" spans="1:11">
      <c r="A13" s="8" t="s">
        <v>46</v>
      </c>
      <c r="B13" s="9">
        <v>36</v>
      </c>
      <c r="C13" s="9">
        <v>39</v>
      </c>
      <c r="D13" s="9">
        <v>25</v>
      </c>
      <c r="E13" s="9">
        <v>110</v>
      </c>
      <c r="F13" s="9">
        <v>100</v>
      </c>
      <c r="G13" s="4"/>
      <c r="H13" s="4"/>
      <c r="I13" s="10">
        <v>120</v>
      </c>
      <c r="J13" s="11"/>
      <c r="K13" s="4"/>
    </row>
    <row r="14" spans="1:11" ht="28.8" thickBot="1">
      <c r="A14" s="12" t="s">
        <v>47</v>
      </c>
      <c r="B14" s="13"/>
      <c r="C14" s="13"/>
      <c r="D14" s="13"/>
      <c r="E14" s="13"/>
      <c r="F14" s="13"/>
      <c r="G14" s="13"/>
      <c r="H14" s="13"/>
      <c r="I14" s="14"/>
      <c r="J14" s="15"/>
      <c r="K14" s="15"/>
    </row>
    <row r="15" spans="1:11" ht="15" thickTop="1">
      <c r="A15" s="16"/>
      <c r="B15" s="16"/>
      <c r="C15" s="16"/>
      <c r="D15" s="16"/>
      <c r="F15" s="17" t="s">
        <v>48</v>
      </c>
      <c r="G15" s="4"/>
      <c r="I15" s="15"/>
    </row>
    <row r="16" spans="1:11">
      <c r="A16" s="16"/>
      <c r="B16" s="16"/>
      <c r="C16" s="16"/>
      <c r="D16" s="16"/>
      <c r="F16" s="18" t="s">
        <v>49</v>
      </c>
      <c r="G16" s="4"/>
    </row>
    <row r="17" spans="1:7">
      <c r="A17" s="16"/>
      <c r="B17" s="16"/>
      <c r="C17" s="19"/>
      <c r="D17" s="19"/>
      <c r="E17" s="19"/>
      <c r="F17" s="19" t="s">
        <v>50</v>
      </c>
      <c r="G17" s="4"/>
    </row>
    <row r="18" spans="1:7">
      <c r="A18" s="16"/>
      <c r="B18" s="16"/>
      <c r="C18" s="16"/>
      <c r="D18" s="20"/>
      <c r="E18" s="20"/>
      <c r="F18" s="20" t="s">
        <v>51</v>
      </c>
      <c r="G18" s="4"/>
    </row>
    <row r="19" spans="1:7">
      <c r="A19" s="21"/>
      <c r="B19" s="21"/>
      <c r="C19" s="21"/>
      <c r="D19" s="21"/>
      <c r="E19" s="21"/>
      <c r="F19" s="21" t="s">
        <v>52</v>
      </c>
      <c r="G19" s="4"/>
    </row>
    <row r="20" spans="1:7">
      <c r="A20" s="21"/>
      <c r="B20" s="21"/>
      <c r="C20" s="2" t="s">
        <v>53</v>
      </c>
      <c r="D20" s="21"/>
      <c r="E20" s="21"/>
      <c r="F20" s="21"/>
      <c r="G20" s="15"/>
    </row>
  </sheetData>
  <mergeCells count="1">
    <mergeCell ref="A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opLeftCell="A34" workbookViewId="0">
      <selection sqref="A1:XFD1048576"/>
    </sheetView>
  </sheetViews>
  <sheetFormatPr defaultRowHeight="14.4"/>
  <cols>
    <col min="2" max="6" width="12.77734375" customWidth="1"/>
  </cols>
  <sheetData>
    <row r="1" spans="1:15" ht="20.399999999999999">
      <c r="B1" s="32" t="s">
        <v>55</v>
      </c>
      <c r="C1" s="33"/>
      <c r="D1" s="34"/>
    </row>
    <row r="2" spans="1:15" ht="15" thickBot="1"/>
    <row r="3" spans="1:15" ht="34.799999999999997" thickTop="1" thickBot="1">
      <c r="B3" s="35" t="s">
        <v>56</v>
      </c>
      <c r="C3" s="36" t="s">
        <v>57</v>
      </c>
      <c r="D3" s="37" t="s">
        <v>58</v>
      </c>
      <c r="E3" s="37" t="s">
        <v>59</v>
      </c>
      <c r="F3" s="37" t="s">
        <v>60</v>
      </c>
      <c r="H3" s="38" t="s">
        <v>61</v>
      </c>
      <c r="I3" s="39"/>
      <c r="J3" s="39"/>
      <c r="K3" s="39"/>
      <c r="L3" s="39"/>
      <c r="M3" s="40"/>
      <c r="N3" s="40"/>
      <c r="O3" s="41"/>
    </row>
    <row r="4" spans="1:15" ht="17.399999999999999" thickTop="1">
      <c r="B4" s="42" t="s">
        <v>62</v>
      </c>
      <c r="C4" s="43">
        <v>1568</v>
      </c>
      <c r="D4" s="44">
        <v>1036</v>
      </c>
      <c r="E4" s="44">
        <v>849</v>
      </c>
      <c r="F4" s="44">
        <v>436</v>
      </c>
      <c r="H4" s="45" t="s">
        <v>63</v>
      </c>
      <c r="I4" s="46"/>
      <c r="J4" s="46"/>
      <c r="K4" s="46"/>
      <c r="L4" s="46"/>
      <c r="M4" s="46"/>
      <c r="N4" s="46"/>
      <c r="O4" s="47"/>
    </row>
    <row r="5" spans="1:15" ht="16.8">
      <c r="B5" s="48" t="s">
        <v>64</v>
      </c>
      <c r="C5" s="49">
        <v>268</v>
      </c>
      <c r="D5" s="50">
        <v>1563</v>
      </c>
      <c r="E5" s="50">
        <v>1478</v>
      </c>
      <c r="F5" s="50">
        <v>949</v>
      </c>
      <c r="H5" s="45" t="s">
        <v>65</v>
      </c>
      <c r="I5" s="46"/>
      <c r="J5" s="46"/>
      <c r="K5" s="46"/>
      <c r="L5" s="46"/>
      <c r="M5" s="46"/>
      <c r="N5" s="46"/>
      <c r="O5" s="47"/>
    </row>
    <row r="6" spans="1:15" ht="16.8">
      <c r="B6" s="48" t="s">
        <v>66</v>
      </c>
      <c r="C6" s="49">
        <v>73</v>
      </c>
      <c r="D6" s="50">
        <v>749</v>
      </c>
      <c r="E6" s="50">
        <v>976</v>
      </c>
      <c r="F6" s="50">
        <v>471</v>
      </c>
      <c r="H6" s="45"/>
      <c r="I6" s="46" t="s">
        <v>67</v>
      </c>
      <c r="J6" s="46"/>
      <c r="K6" s="46"/>
      <c r="L6" s="46"/>
      <c r="M6" s="46"/>
      <c r="N6" s="46"/>
      <c r="O6" s="47"/>
    </row>
    <row r="7" spans="1:15" ht="16.8">
      <c r="B7" s="48" t="s">
        <v>68</v>
      </c>
      <c r="C7" s="49">
        <v>28</v>
      </c>
      <c r="D7" s="50">
        <v>732</v>
      </c>
      <c r="E7" s="50">
        <v>1765</v>
      </c>
      <c r="F7" s="50">
        <v>1926</v>
      </c>
      <c r="H7" s="45"/>
      <c r="I7" s="46" t="s">
        <v>69</v>
      </c>
      <c r="J7" s="46"/>
      <c r="K7" s="46"/>
      <c r="L7" s="46"/>
      <c r="M7" s="46"/>
      <c r="N7" s="46"/>
      <c r="O7" s="47"/>
    </row>
    <row r="8" spans="1:15" ht="16.8">
      <c r="B8" s="48" t="s">
        <v>70</v>
      </c>
      <c r="C8" s="49">
        <v>116</v>
      </c>
      <c r="D8" s="50">
        <v>1263</v>
      </c>
      <c r="E8" s="50">
        <v>1571</v>
      </c>
      <c r="F8" s="50">
        <v>1231</v>
      </c>
      <c r="H8" s="45"/>
      <c r="I8" s="46" t="s">
        <v>71</v>
      </c>
      <c r="J8" s="46"/>
      <c r="K8" s="46"/>
      <c r="L8" s="46"/>
      <c r="M8" s="46"/>
      <c r="N8" s="46"/>
      <c r="O8" s="47"/>
    </row>
    <row r="9" spans="1:15" ht="17.399999999999999" thickBot="1">
      <c r="B9" s="48" t="s">
        <v>72</v>
      </c>
      <c r="C9" s="49">
        <v>876</v>
      </c>
      <c r="D9" s="50">
        <v>1946</v>
      </c>
      <c r="E9" s="50">
        <v>497</v>
      </c>
      <c r="F9" s="50">
        <v>426</v>
      </c>
      <c r="H9" s="51"/>
      <c r="I9" s="52" t="s">
        <v>73</v>
      </c>
      <c r="J9" s="52"/>
      <c r="K9" s="52"/>
      <c r="L9" s="52"/>
      <c r="M9" s="52"/>
      <c r="N9" s="52"/>
      <c r="O9" s="53"/>
    </row>
    <row r="10" spans="1:15" ht="15" thickTop="1"/>
    <row r="11" spans="1:15" ht="17.399999999999999">
      <c r="A11" s="54" t="s">
        <v>74</v>
      </c>
      <c r="B11" s="55"/>
    </row>
    <row r="12" spans="1:15" ht="17.399999999999999">
      <c r="A12" s="56"/>
      <c r="B12" s="57"/>
      <c r="C12" s="58"/>
    </row>
    <row r="13" spans="1:15" s="60" customFormat="1" ht="17.399999999999999">
      <c r="A13" s="59" t="s">
        <v>75</v>
      </c>
      <c r="B13" s="60" t="s">
        <v>76</v>
      </c>
    </row>
    <row r="14" spans="1:15" s="60" customFormat="1" ht="17.399999999999999">
      <c r="A14" s="59"/>
    </row>
    <row r="15" spans="1:15" s="60" customFormat="1" ht="17.399999999999999">
      <c r="A15" s="60">
        <v>2</v>
      </c>
      <c r="B15" s="60" t="s">
        <v>77</v>
      </c>
    </row>
    <row r="16" spans="1:15" s="60" customFormat="1" ht="17.399999999999999">
      <c r="B16" s="60" t="s">
        <v>78</v>
      </c>
    </row>
    <row r="17" spans="1:2" s="60" customFormat="1" ht="17.399999999999999"/>
    <row r="18" spans="1:2" s="60" customFormat="1" ht="17.399999999999999">
      <c r="A18" s="60">
        <v>3</v>
      </c>
      <c r="B18" s="60" t="s">
        <v>79</v>
      </c>
    </row>
    <row r="19" spans="1:2" s="60" customFormat="1" ht="17.399999999999999">
      <c r="B19" s="60" t="s">
        <v>80</v>
      </c>
    </row>
    <row r="20" spans="1:2" s="60" customFormat="1" ht="17.399999999999999">
      <c r="B20" s="60" t="s">
        <v>81</v>
      </c>
    </row>
  </sheetData>
  <mergeCells count="1">
    <mergeCell ref="H3:L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F15" sqref="F15"/>
    </sheetView>
  </sheetViews>
  <sheetFormatPr defaultRowHeight="14.4"/>
  <cols>
    <col min="2" max="2" width="12.33203125" customWidth="1"/>
  </cols>
  <sheetData>
    <row r="1" spans="1:12" ht="15.6">
      <c r="B1" s="61" t="s">
        <v>82</v>
      </c>
      <c r="C1" s="61"/>
      <c r="D1" s="61"/>
      <c r="E1" s="61"/>
      <c r="F1" s="61"/>
      <c r="G1" s="61"/>
      <c r="H1" s="61"/>
      <c r="I1" s="62"/>
      <c r="J1" s="62"/>
      <c r="K1" s="62"/>
      <c r="L1" s="62"/>
    </row>
    <row r="2" spans="1:12">
      <c r="C2" t="s">
        <v>83</v>
      </c>
    </row>
    <row r="3" spans="1:12">
      <c r="B3" s="63"/>
      <c r="C3" s="64" t="s">
        <v>84</v>
      </c>
      <c r="D3" s="64" t="s">
        <v>85</v>
      </c>
      <c r="E3" s="64" t="s">
        <v>86</v>
      </c>
      <c r="F3" s="64" t="s">
        <v>87</v>
      </c>
      <c r="G3" s="65" t="s">
        <v>88</v>
      </c>
    </row>
    <row r="4" spans="1:12">
      <c r="B4" s="63" t="s">
        <v>89</v>
      </c>
      <c r="C4" s="66">
        <v>11</v>
      </c>
      <c r="D4" s="66">
        <v>8.5</v>
      </c>
      <c r="E4" s="66">
        <v>8</v>
      </c>
      <c r="F4" s="66">
        <v>8.1999999999999993</v>
      </c>
      <c r="G4" s="66">
        <f t="shared" ref="G4:G9" si="0">SUM(C4:F4)</f>
        <v>35.700000000000003</v>
      </c>
      <c r="I4" s="67"/>
    </row>
    <row r="5" spans="1:12">
      <c r="B5" s="63" t="s">
        <v>90</v>
      </c>
      <c r="C5" s="66">
        <v>0.1</v>
      </c>
      <c r="D5" s="66">
        <v>0.1</v>
      </c>
      <c r="E5" s="66">
        <v>0.1</v>
      </c>
      <c r="F5" s="66">
        <v>0.2</v>
      </c>
      <c r="G5" s="66">
        <f t="shared" si="0"/>
        <v>0.5</v>
      </c>
      <c r="I5" s="68"/>
    </row>
    <row r="6" spans="1:12">
      <c r="B6" s="63" t="s">
        <v>91</v>
      </c>
      <c r="C6" s="66">
        <v>7.8</v>
      </c>
      <c r="D6" s="66">
        <v>4.7</v>
      </c>
      <c r="E6" s="66">
        <v>3.7</v>
      </c>
      <c r="F6" s="66">
        <v>3.3</v>
      </c>
      <c r="G6" s="66">
        <f t="shared" si="0"/>
        <v>19.5</v>
      </c>
    </row>
    <row r="7" spans="1:12">
      <c r="B7" s="63" t="s">
        <v>92</v>
      </c>
      <c r="C7" s="66">
        <v>11.9</v>
      </c>
      <c r="D7" s="66">
        <v>9.6999999999999993</v>
      </c>
      <c r="E7" s="66">
        <v>12.6</v>
      </c>
      <c r="F7" s="66">
        <v>19.100000000000001</v>
      </c>
      <c r="G7" s="66">
        <f t="shared" si="0"/>
        <v>53.300000000000004</v>
      </c>
    </row>
    <row r="8" spans="1:12">
      <c r="B8" s="63" t="s">
        <v>93</v>
      </c>
      <c r="C8" s="66">
        <v>0.1</v>
      </c>
      <c r="D8" s="66">
        <v>0.1</v>
      </c>
      <c r="E8" s="66">
        <v>0.3</v>
      </c>
      <c r="F8" s="66">
        <v>0.9</v>
      </c>
      <c r="G8" s="66">
        <f t="shared" si="0"/>
        <v>1.4</v>
      </c>
    </row>
    <row r="9" spans="1:12">
      <c r="B9" s="63" t="s">
        <v>88</v>
      </c>
      <c r="C9" s="66">
        <f>SUM(C4:C8)</f>
        <v>30.9</v>
      </c>
      <c r="D9" s="66">
        <f>SUM(D4:D8)</f>
        <v>23.1</v>
      </c>
      <c r="E9" s="66">
        <f>SUM(E4:E8)</f>
        <v>24.7</v>
      </c>
      <c r="F9" s="66">
        <f>SUM(F4:F8)</f>
        <v>31.7</v>
      </c>
      <c r="G9" s="66">
        <f t="shared" si="0"/>
        <v>110.4</v>
      </c>
    </row>
    <row r="11" spans="1:12">
      <c r="A11" s="69" t="s">
        <v>94</v>
      </c>
      <c r="H11" s="69"/>
      <c r="I11" s="69"/>
      <c r="J11" s="69"/>
      <c r="K11" s="69"/>
    </row>
    <row r="12" spans="1:12">
      <c r="A12" s="69" t="s">
        <v>95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2">
      <c r="A13" s="69" t="s">
        <v>96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2">
      <c r="A14" s="69" t="s">
        <v>97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2">
      <c r="A15" s="69" t="s">
        <v>98</v>
      </c>
    </row>
    <row r="16" spans="1:12">
      <c r="A16" s="69"/>
    </row>
    <row r="17" spans="1:10">
      <c r="A17" s="69" t="s">
        <v>99</v>
      </c>
      <c r="H17" s="69"/>
      <c r="I17" s="69"/>
      <c r="J17" s="69"/>
    </row>
    <row r="18" spans="1:10">
      <c r="A18" s="69" t="s">
        <v>100</v>
      </c>
      <c r="H18" s="69"/>
      <c r="I18" s="69"/>
      <c r="J18" s="69"/>
    </row>
    <row r="20" spans="1:10">
      <c r="A20" s="69" t="s">
        <v>101</v>
      </c>
      <c r="B20" s="69"/>
      <c r="C20" s="69"/>
      <c r="D20" s="69"/>
      <c r="E20" s="69"/>
      <c r="F20" s="69"/>
      <c r="G20" s="69"/>
    </row>
    <row r="21" spans="1:10">
      <c r="A21" s="69" t="s">
        <v>102</v>
      </c>
      <c r="B21" s="69"/>
      <c r="C21" s="69"/>
      <c r="D21" s="69"/>
      <c r="E21" s="69"/>
      <c r="F21" s="69"/>
      <c r="G21" s="69"/>
    </row>
    <row r="22" spans="1:10">
      <c r="A22" s="69" t="s">
        <v>103</v>
      </c>
      <c r="B22" s="69"/>
      <c r="C22" s="69"/>
      <c r="D22" s="69"/>
      <c r="E22" s="69"/>
      <c r="F22" s="69"/>
      <c r="G22" s="69"/>
    </row>
    <row r="23" spans="1:10">
      <c r="B23" s="69"/>
      <c r="C23" s="69"/>
      <c r="D23" s="69"/>
      <c r="E23" s="69"/>
      <c r="F23" s="69"/>
      <c r="G23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1_vjezba</vt:lpstr>
      <vt:lpstr>1_vjezba_rjesenja</vt:lpstr>
      <vt:lpstr>2_vjezba</vt:lpstr>
      <vt:lpstr>grafikoni</vt:lpstr>
      <vt:lpstr>3_vjezba_grafikoni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2021-05-23T10:49:20Z</dcterms:created>
  <dcterms:modified xsi:type="dcterms:W3CDTF">2021-05-23T12:38:08Z</dcterms:modified>
</cp:coreProperties>
</file>